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105" windowWidth="19440" windowHeight="9465"/>
  </bookViews>
  <sheets>
    <sheet name="KS" sheetId="1" r:id="rId1"/>
  </sheets>
  <definedNames>
    <definedName name="_xlnm._FilterDatabase" localSheetId="0" hidden="1">KS!$A$8:$H$68</definedName>
    <definedName name="_xlnm.Print_Area" localSheetId="0">KS!$A$1:$G$83</definedName>
    <definedName name="_xlnm.Print_Titles" localSheetId="0">KS!$7:$8</definedName>
  </definedNames>
  <calcPr calcId="152511" fullPrecision="0"/>
</workbook>
</file>

<file path=xl/calcChain.xml><?xml version="1.0" encoding="utf-8"?>
<calcChain xmlns="http://schemas.openxmlformats.org/spreadsheetml/2006/main">
  <c r="F13" i="1" l="1"/>
  <c r="H13" i="1" s="1"/>
  <c r="A13" i="1"/>
  <c r="A14" i="1" s="1"/>
  <c r="F18" i="1"/>
  <c r="H18" i="1" s="1"/>
  <c r="F24" i="1"/>
  <c r="H24" i="1" s="1"/>
  <c r="F25" i="1"/>
  <c r="H25" i="1" s="1"/>
  <c r="A10" i="1" l="1"/>
  <c r="F31" i="1" l="1"/>
  <c r="H31" i="1" s="1"/>
  <c r="F22" i="1"/>
  <c r="H22" i="1" s="1"/>
  <c r="F21" i="1"/>
  <c r="H21" i="1" s="1"/>
  <c r="F20" i="1"/>
  <c r="H20" i="1" s="1"/>
  <c r="F19" i="1"/>
  <c r="H19" i="1" s="1"/>
  <c r="F17" i="1"/>
  <c r="H17" i="1" s="1"/>
  <c r="F14" i="1"/>
  <c r="H11" i="1"/>
  <c r="H14" i="1" l="1"/>
  <c r="F15" i="1"/>
  <c r="H15" i="1" s="1"/>
  <c r="F16" i="1"/>
  <c r="H16" i="1" s="1"/>
  <c r="F43" i="1" l="1"/>
  <c r="H43" i="1" s="1"/>
  <c r="F41" i="1"/>
  <c r="H41" i="1" s="1"/>
  <c r="H46" i="1"/>
  <c r="F61" i="1" l="1"/>
  <c r="H61" i="1" s="1"/>
  <c r="F60" i="1"/>
  <c r="F59" i="1"/>
  <c r="H59" i="1" s="1"/>
  <c r="F58" i="1"/>
  <c r="H58" i="1" s="1"/>
  <c r="H62" i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A48" i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H60" i="1" l="1"/>
  <c r="F47" i="1"/>
  <c r="H45" i="1"/>
  <c r="H63" i="1"/>
  <c r="H64" i="1"/>
  <c r="H65" i="1"/>
  <c r="H47" i="1" l="1"/>
  <c r="F28" i="1"/>
  <c r="H28" i="1" s="1"/>
  <c r="F29" i="1"/>
  <c r="H29" i="1" s="1"/>
  <c r="F30" i="1"/>
  <c r="H30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2" i="1"/>
  <c r="H42" i="1" s="1"/>
  <c r="F44" i="1"/>
  <c r="H44" i="1" s="1"/>
  <c r="F26" i="1" l="1"/>
  <c r="H26" i="1" s="1"/>
  <c r="F27" i="1"/>
  <c r="H27" i="1" s="1"/>
  <c r="F23" i="1" l="1"/>
  <c r="F12" i="1" s="1"/>
  <c r="H23" i="1" l="1"/>
  <c r="A15" i="1"/>
  <c r="A16" i="1" s="1"/>
  <c r="A17" i="1" s="1"/>
  <c r="A18" i="1" s="1"/>
  <c r="A19" i="1" s="1"/>
  <c r="A20" i="1" l="1"/>
  <c r="A21" i="1" s="1"/>
  <c r="A22" i="1" s="1"/>
  <c r="A23" i="1" l="1"/>
  <c r="A24" i="1"/>
  <c r="F10" i="1"/>
  <c r="H10" i="1" s="1"/>
  <c r="A26" i="1" l="1"/>
  <c r="A27" i="1" s="1"/>
  <c r="A25" i="1"/>
  <c r="F9" i="1"/>
  <c r="F66" i="1" s="1"/>
  <c r="A28" i="1" l="1"/>
  <c r="A29" i="1" s="1"/>
  <c r="A30" i="1" s="1"/>
  <c r="A31" i="1" s="1"/>
  <c r="A32" i="1" s="1"/>
  <c r="H9" i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H66" i="1"/>
  <c r="H12" i="1"/>
  <c r="F67" i="1" l="1"/>
  <c r="H67" i="1" s="1"/>
  <c r="F68" i="1" l="1"/>
  <c r="H68" i="1" s="1"/>
</calcChain>
</file>

<file path=xl/sharedStrings.xml><?xml version="1.0" encoding="utf-8"?>
<sst xmlns="http://schemas.openxmlformats.org/spreadsheetml/2006/main" count="114" uniqueCount="72">
  <si>
    <t>No</t>
  </si>
  <si>
    <t>ВИД СМР</t>
  </si>
  <si>
    <t>МЯРКА</t>
  </si>
  <si>
    <t>К - ВО</t>
  </si>
  <si>
    <t>ЦЕНА</t>
  </si>
  <si>
    <t>СТОЙНОСТ</t>
  </si>
  <si>
    <t>ЗАБЕЛЕЖКА</t>
  </si>
  <si>
    <t>Х</t>
  </si>
  <si>
    <t>Доставка, монтаж и демонтаж на рамково скеле за демонтажни работи</t>
  </si>
  <si>
    <t>м2</t>
  </si>
  <si>
    <t>м3</t>
  </si>
  <si>
    <t>бр</t>
  </si>
  <si>
    <t>м</t>
  </si>
  <si>
    <t>Покрив</t>
  </si>
  <si>
    <t>Доставка и монтаж на покривна капандура с рамер 80х60см</t>
  </si>
  <si>
    <t>РЕКАПИТУЛАЦИЯ</t>
  </si>
  <si>
    <t>ОБЩО без ДДС:</t>
  </si>
  <si>
    <t>ДДС 20%:</t>
  </si>
  <si>
    <t>ОБЩО с ДДС:</t>
  </si>
  <si>
    <r>
      <t>Местопложение:</t>
    </r>
    <r>
      <rPr>
        <b/>
        <sz val="10"/>
        <rFont val="Arial"/>
        <family val="2"/>
        <charset val="204"/>
      </rPr>
      <t xml:space="preserve"> в УПИ III, кв. 43, с. Стойките, община Смолян</t>
    </r>
  </si>
  <si>
    <r>
      <t xml:space="preserve">Възложител: </t>
    </r>
    <r>
      <rPr>
        <b/>
        <sz val="10"/>
        <rFont val="Arial"/>
        <family val="2"/>
        <charset val="204"/>
      </rPr>
      <t>УНИВЕРСИТЕТ ПО БИБЛИОТЕКОЗНАНИЕ И ИНФОРМАЦИОННИ ТЕХНОЛОГИИ - УНИБИТ СОФИЯ</t>
    </r>
  </si>
  <si>
    <t>Работен кемп</t>
  </si>
  <si>
    <t>мес</t>
  </si>
  <si>
    <t>Доставка и обслужване на контейнери за отпадъци ≥10м3</t>
  </si>
  <si>
    <t>Демонтаж олуци</t>
  </si>
  <si>
    <t>Демонтаж на дъсчена покривна обшивка и покривна мушама</t>
  </si>
  <si>
    <t>Демонтаж ламаринени обшивки и окомплектовки</t>
  </si>
  <si>
    <t>Доставка и монтаж челни дъски от импрегниран иглолистен материал, дебелина ≥15мм, широчина ~25см</t>
  </si>
  <si>
    <t>Частична подмяна на покривна конструкция от импрегниран иглолистен материал, II-ра категория, влажност &lt;20%, вкл. скрепители, скоби и анкери (обем на дървения материал)</t>
  </si>
  <si>
    <t>Частичен демонтаж на дървена покривна конструкция (обем на дървения материал)</t>
  </si>
  <si>
    <t>Заземителна инсталация</t>
  </si>
  <si>
    <t>Доставка и монтаж на мълниеприемник с изпреварващо действие Gromostar 60, Heff=2,5m, Rзащитно=39m, ниво на защита III, монтиран към мачта Н=2m, укрепена към покрива</t>
  </si>
  <si>
    <t>Доставка на контролна клема</t>
  </si>
  <si>
    <t>Монтаж на същата</t>
  </si>
  <si>
    <t>Направа на изкоп 600/800mm</t>
  </si>
  <si>
    <t>Полагане на заземителна шина 40/4mm в изкоп</t>
  </si>
  <si>
    <t>Доставка на заземителен кол 63/63/4mm L=2m</t>
  </si>
  <si>
    <t>Направа на заземител от 3бр. заземителни колове</t>
  </si>
  <si>
    <t>Направа на заземител от 2бр. заземителни колове</t>
  </si>
  <si>
    <t xml:space="preserve">Доставка на AlMgSi проводник </t>
  </si>
  <si>
    <t>Доставка на AlMgSi проводник изолиран</t>
  </si>
  <si>
    <t>Полагане на AlMgSi открито на дистанционни държачи за керемиди</t>
  </si>
  <si>
    <t>Измерване на преходното съпротивление на заземител</t>
  </si>
  <si>
    <t>Доставка и монтаж плътна дъсчена обшивка от нерендосан импрегниран иглолистен материал с дебелина ≥25мм</t>
  </si>
  <si>
    <t>Хоризонтален и вертикален пренос строителни отпадъци на 100м</t>
  </si>
  <si>
    <t>Натоварване на отпадъци на транспорт</t>
  </si>
  <si>
    <t>Извозване на отпадъци на разтоварище</t>
  </si>
  <si>
    <t>Tакса за депониране на отпадъци</t>
  </si>
  <si>
    <t>Направа на бетонова шапка комин</t>
  </si>
  <si>
    <t>Възстановяване на зидария комини с плътни тухли</t>
  </si>
  <si>
    <t>Доставка и монтаж водосборно казанче от поцинкована ламарина с полиестерно покритие и дебелина ≥0.50мм,  цвят по RAL</t>
  </si>
  <si>
    <t>Доставка и монтаж надолучна пола от поцинкована ламарина с полиестерно покритие и дебелина ≥0.50мм,  цвят по RAL, разгъвка ~35см</t>
  </si>
  <si>
    <t>Доставка и монтаж подолучна пола от поцинкована ламарина с полиестерно покритие и дебелина ≥0.50мм,  цвят по RAL, разгъвка ~35см</t>
  </si>
  <si>
    <t>Доставка и монтаж обшивка за челни дъски, от поцинкована ламарина с полиестерно покритие и дебелина ≥0.50мм,  цвят по RAL, широчина ~35см</t>
  </si>
  <si>
    <t>Доставка и монтаж обшивки от поцинкована ламарина с полиестерно покритие и дебелина ≥0.50мм,  цвят по RAL</t>
  </si>
  <si>
    <t>Доставка и монтаж шапка комини от поцинкована ламарина с полиестерно покритие и дебелина ≥0.50мм,  цвят по RAL</t>
  </si>
  <si>
    <t>Доставка и монтаж улами от поцинкована ламарина с полиестерно покритие и дебелина ≥0.50мм, цвят по RAL, широчина ~50см</t>
  </si>
  <si>
    <t>Доставка и монтаж безшевни олуци от поцинкована ламарина с полиестерно покритие и дебелина ≥0.50мм, цвят по RAL, вкл. скоби за закрепяне</t>
  </si>
  <si>
    <t>Проверка на връзка заземител и земявани елементи</t>
  </si>
  <si>
    <t>Доставка и монтаж ръб било вентилация от поцинкована ламарина с полиестерно покритие и дебелина ≥0.50мм, цвят по RAL, разгъвка ~35см</t>
  </si>
  <si>
    <t>Доставка и монтаж кривки за водосточни тръби ф100 от поцинкована ламарина с полиестерно покритие и дебелина ≥0.50мм, цвят по RAL</t>
  </si>
  <si>
    <t>Направа варо-циментова мазилка по комини, дебелина до 20мм, вкл. грундиране на основата</t>
  </si>
  <si>
    <t>Забележки:
1. Количествено-стойностната сметка да се гледа заедно с проекта и всичките му части. За обхвата на видовете работи да се имат предвид позициите в сметката, заедно с предписанията на проекта.
2. Посочените в сметката позиции и съответните им количества са за строително-монтажни работи и строителни и други елементи в напълно завършен (монтиран, положен и т.н.) вид, включително доставка, монтаж, полагане, изпълнение, изработване и т.н., както и включително доставка на всички строителни материали, продукти, елементи и аксесоари, необходими за качествения монтаж, полагане, направа или изпълнение.
3. В позициите, където не е написано "доставка и монтаж", "доставка и полагане", "изработване, доставка и монтаж" и други подобни, следва да се има предвид, че се включват всички материали, строителни продукти и елементи, включително доставката им и работите по техния монтаж, полагане, направа или изпълнение.
4. Офертите за изпълнение на строително-монтажните работи на обекта да се правят на базата на проекта и количествено-стойностната сметка, гледани заедно!
5. В случай, че някой вид работа не е описан в количествената сметка, но присъства в проекта (или не присъства в проекта, но следва да се изпълни), строителната фирма, даваща оферта, следва да уведоми Възложителя и Проектанта. След изясняване на вида работа и нейното количество, последните се включват в офертата.
6. В единичните цени на СМР да се включат печалбата и всички разходи на изпълнителя (за труд, материали, механизация, допълнителни разходи и др.), включително разходи за временно строителство, доставно-складови разходи, пренос на материалите до работното място и други.</t>
  </si>
  <si>
    <t>Доставка  и  монтаж  единична скара  за вентилация с греди 6/6 см от импрегниран иглолистин материал</t>
  </si>
  <si>
    <t>Доставка  и  монтаж  на антикондензно, паропропускливо, водонепромокаемо фолио</t>
  </si>
  <si>
    <t>Доставка и монтаж на снегозадържащи елементи от поцинковани тръби 3/4 и алум. Планки</t>
  </si>
  <si>
    <t>Доставка и монтаж на мрежа против насекоми при вход вентилация</t>
  </si>
  <si>
    <t>Доставка и полагане по скатен покрив на обшивка от пластифицирана ламарина с полиестърно покритие  по система Schlebach с ширина на панела 50см</t>
  </si>
  <si>
    <t>Демонтаж на водосточни тръби</t>
  </si>
  <si>
    <t xml:space="preserve">Доставка на дистанционни държачи </t>
  </si>
  <si>
    <r>
      <t>Проект:</t>
    </r>
    <r>
      <rPr>
        <b/>
        <sz val="10"/>
        <rFont val="Arial"/>
        <family val="2"/>
        <charset val="204"/>
      </rPr>
      <t xml:space="preserve"> „АРИЕН РЕМОНТ НА ПОКРИВ НА МЛАДЕЖКИ НАУЧНО - ИЗСЛЕДОВАТЕЛСКИ ЦЕНТЪР НА УНИБИТ СОФИЯ“</t>
    </r>
  </si>
  <si>
    <t>КОЛИЧЕСТВЕНО СТОЙНОСТНА СМЕТКА                                           ПРИЛОЖЕНИЕ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</si>
</sst>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лв&quot;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</numFmts>
  <fonts count="1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9"/>
      <name val="Arial"/>
      <family val="2"/>
      <charset val="204"/>
    </font>
    <font>
      <sz val="12"/>
      <color indexed="9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9"/>
      <name val="Arial"/>
      <family val="2"/>
      <charset val="204"/>
    </font>
    <font>
      <sz val="10"/>
      <name val="Calibri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3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17" fillId="0" borderId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92">
    <xf numFmtId="0" fontId="0" fillId="0" borderId="0" xfId="0"/>
    <xf numFmtId="3" fontId="2" fillId="0" borderId="0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3" fontId="7" fillId="2" borderId="2" xfId="2" applyNumberFormat="1" applyFont="1" applyFill="1" applyBorder="1" applyAlignment="1" applyProtection="1">
      <alignment horizontal="center" vertical="center"/>
    </xf>
    <xf numFmtId="0" fontId="7" fillId="2" borderId="2" xfId="2" applyNumberFormat="1" applyFont="1" applyFill="1" applyBorder="1" applyAlignment="1" applyProtection="1">
      <alignment horizontal="center" vertical="center"/>
    </xf>
    <xf numFmtId="4" fontId="7" fillId="2" borderId="2" xfId="2" applyNumberFormat="1" applyFont="1" applyFill="1" applyBorder="1" applyAlignment="1" applyProtection="1">
      <alignment horizontal="center" vertical="center"/>
    </xf>
    <xf numFmtId="164" fontId="7" fillId="2" borderId="2" xfId="2" applyNumberFormat="1" applyFont="1" applyFill="1" applyBorder="1" applyAlignment="1" applyProtection="1">
      <alignment horizontal="center" vertical="center"/>
    </xf>
    <xf numFmtId="164" fontId="7" fillId="2" borderId="5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/>
    </xf>
    <xf numFmtId="0" fontId="7" fillId="0" borderId="0" xfId="2" applyNumberFormat="1" applyFont="1" applyFill="1" applyBorder="1" applyAlignment="1" applyProtection="1">
      <alignment horizontal="center" vertical="center"/>
    </xf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 wrapText="1"/>
    </xf>
    <xf numFmtId="164" fontId="8" fillId="0" borderId="2" xfId="2" applyNumberFormat="1" applyFont="1" applyFill="1" applyBorder="1" applyAlignment="1" applyProtection="1">
      <alignment horizontal="center" vertical="center"/>
    </xf>
    <xf numFmtId="3" fontId="9" fillId="3" borderId="6" xfId="2" applyNumberFormat="1" applyFont="1" applyFill="1" applyBorder="1" applyAlignment="1" applyProtection="1">
      <alignment horizontal="center" vertical="center"/>
    </xf>
    <xf numFmtId="0" fontId="9" fillId="3" borderId="6" xfId="2" applyNumberFormat="1" applyFont="1" applyFill="1" applyBorder="1" applyAlignment="1" applyProtection="1">
      <alignment horizontal="justify" vertical="center"/>
    </xf>
    <xf numFmtId="0" fontId="9" fillId="3" borderId="6" xfId="2" applyNumberFormat="1" applyFont="1" applyFill="1" applyBorder="1" applyAlignment="1" applyProtection="1">
      <alignment horizontal="center" vertical="center"/>
    </xf>
    <xf numFmtId="4" fontId="9" fillId="3" borderId="6" xfId="2" applyNumberFormat="1" applyFont="1" applyFill="1" applyBorder="1" applyAlignment="1" applyProtection="1">
      <alignment horizontal="right" vertical="center"/>
    </xf>
    <xf numFmtId="164" fontId="9" fillId="3" borderId="6" xfId="2" applyNumberFormat="1" applyFont="1" applyFill="1" applyBorder="1" applyAlignment="1" applyProtection="1">
      <alignment vertical="center"/>
    </xf>
    <xf numFmtId="10" fontId="9" fillId="3" borderId="6" xfId="1" applyNumberFormat="1" applyFont="1" applyFill="1" applyBorder="1" applyAlignment="1" applyProtection="1">
      <alignment horizontal="right" vertical="center" wrapText="1"/>
    </xf>
    <xf numFmtId="0" fontId="7" fillId="2" borderId="2" xfId="1" applyNumberFormat="1" applyFont="1" applyFill="1" applyBorder="1" applyAlignment="1" applyProtection="1">
      <alignment horizontal="center" vertical="center"/>
    </xf>
    <xf numFmtId="0" fontId="10" fillId="0" borderId="0" xfId="2" applyNumberFormat="1" applyFont="1" applyFill="1" applyBorder="1" applyAlignment="1" applyProtection="1">
      <alignment vertical="center"/>
    </xf>
    <xf numFmtId="3" fontId="11" fillId="0" borderId="6" xfId="0" applyNumberFormat="1" applyFont="1" applyFill="1" applyBorder="1" applyAlignment="1" applyProtection="1">
      <alignment horizontal="center" vertical="center"/>
    </xf>
    <xf numFmtId="49" fontId="11" fillId="0" borderId="6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164" fontId="11" fillId="0" borderId="6" xfId="0" applyNumberFormat="1" applyFont="1" applyFill="1" applyBorder="1" applyAlignment="1" applyProtection="1">
      <alignment horizontal="right" vertical="center"/>
    </xf>
    <xf numFmtId="164" fontId="11" fillId="0" borderId="6" xfId="2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justify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justify" vertical="center"/>
    </xf>
    <xf numFmtId="164" fontId="11" fillId="0" borderId="6" xfId="0" applyNumberFormat="1" applyFont="1" applyFill="1" applyBorder="1" applyAlignment="1" applyProtection="1">
      <alignment horizontal="right" vertical="center" wrapText="1"/>
    </xf>
    <xf numFmtId="3" fontId="11" fillId="0" borderId="7" xfId="0" applyNumberFormat="1" applyFont="1" applyFill="1" applyBorder="1" applyAlignment="1" applyProtection="1">
      <alignment horizontal="center" vertical="center"/>
    </xf>
    <xf numFmtId="0" fontId="11" fillId="0" borderId="7" xfId="2" applyNumberFormat="1" applyFont="1" applyFill="1" applyBorder="1" applyAlignment="1" applyProtection="1">
      <alignment horizontal="justify" vertical="center"/>
    </xf>
    <xf numFmtId="0" fontId="11" fillId="0" borderId="7" xfId="2" applyNumberFormat="1" applyFont="1" applyFill="1" applyBorder="1" applyAlignment="1" applyProtection="1">
      <alignment horizontal="center" vertical="center"/>
    </xf>
    <xf numFmtId="4" fontId="11" fillId="0" borderId="7" xfId="2" applyNumberFormat="1" applyFont="1" applyFill="1" applyBorder="1" applyAlignment="1" applyProtection="1">
      <alignment horizontal="right" vertical="center"/>
    </xf>
    <xf numFmtId="164" fontId="11" fillId="0" borderId="7" xfId="0" applyNumberFormat="1" applyFont="1" applyFill="1" applyBorder="1" applyAlignment="1" applyProtection="1">
      <alignment horizontal="right" vertical="center"/>
    </xf>
    <xf numFmtId="164" fontId="11" fillId="0" borderId="7" xfId="2" applyNumberFormat="1" applyFont="1" applyFill="1" applyBorder="1" applyAlignment="1" applyProtection="1">
      <alignment horizontal="right" vertical="center" wrapText="1"/>
    </xf>
    <xf numFmtId="0" fontId="11" fillId="0" borderId="0" xfId="2" applyNumberFormat="1" applyFont="1" applyFill="1" applyBorder="1" applyAlignment="1" applyProtection="1">
      <alignment horizontal="center" vertical="center"/>
    </xf>
    <xf numFmtId="3" fontId="11" fillId="0" borderId="0" xfId="2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justify" vertical="center"/>
    </xf>
    <xf numFmtId="4" fontId="11" fillId="0" borderId="0" xfId="2" applyNumberFormat="1" applyFont="1" applyFill="1" applyBorder="1" applyAlignment="1" applyProtection="1">
      <alignment horizontal="center" vertical="center"/>
    </xf>
    <xf numFmtId="164" fontId="11" fillId="0" borderId="0" xfId="2" applyNumberFormat="1" applyFont="1" applyFill="1" applyBorder="1" applyAlignment="1" applyProtection="1">
      <alignment horizontal="right" vertical="center"/>
    </xf>
    <xf numFmtId="164" fontId="11" fillId="0" borderId="0" xfId="2" applyNumberFormat="1" applyFont="1" applyFill="1" applyBorder="1" applyAlignment="1" applyProtection="1">
      <alignment horizontal="right" vertical="center" wrapText="1"/>
    </xf>
    <xf numFmtId="3" fontId="9" fillId="2" borderId="0" xfId="2" applyNumberFormat="1" applyFont="1" applyFill="1" applyBorder="1" applyAlignment="1" applyProtection="1">
      <alignment horizontal="center" vertical="center"/>
    </xf>
    <xf numFmtId="164" fontId="9" fillId="2" borderId="0" xfId="2" applyNumberFormat="1" applyFont="1" applyFill="1" applyBorder="1" applyAlignment="1" applyProtection="1">
      <alignment horizontal="right" vertical="center"/>
    </xf>
    <xf numFmtId="164" fontId="9" fillId="2" borderId="0" xfId="2" applyNumberFormat="1" applyFont="1" applyFill="1" applyBorder="1" applyAlignment="1" applyProtection="1">
      <alignment horizontal="center" vertical="center"/>
    </xf>
    <xf numFmtId="4" fontId="9" fillId="2" borderId="0" xfId="2" applyNumberFormat="1" applyFont="1" applyFill="1" applyBorder="1" applyAlignment="1" applyProtection="1">
      <alignment vertical="center"/>
    </xf>
    <xf numFmtId="164" fontId="9" fillId="2" borderId="0" xfId="2" applyNumberFormat="1" applyFont="1" applyFill="1" applyBorder="1" applyAlignment="1" applyProtection="1">
      <alignment vertical="center"/>
    </xf>
    <xf numFmtId="164" fontId="9" fillId="2" borderId="0" xfId="2" applyNumberFormat="1" applyFont="1" applyFill="1" applyBorder="1" applyAlignment="1" applyProtection="1">
      <alignment vertical="center" wrapText="1"/>
    </xf>
    <xf numFmtId="164" fontId="9" fillId="0" borderId="0" xfId="2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right" vertical="center"/>
    </xf>
    <xf numFmtId="164" fontId="12" fillId="0" borderId="0" xfId="2" applyNumberFormat="1" applyFont="1" applyFill="1" applyBorder="1" applyAlignment="1" applyProtection="1">
      <alignment horizontal="right" vertical="center"/>
    </xf>
    <xf numFmtId="0" fontId="11" fillId="0" borderId="0" xfId="2" applyNumberFormat="1" applyFont="1" applyFill="1" applyBorder="1" applyAlignment="1" applyProtection="1">
      <alignment horizontal="justify" vertical="center"/>
    </xf>
    <xf numFmtId="0" fontId="14" fillId="2" borderId="2" xfId="2" applyNumberFormat="1" applyFont="1" applyFill="1" applyBorder="1" applyAlignment="1" applyProtection="1">
      <alignment horizontal="center" vertical="center"/>
    </xf>
    <xf numFmtId="0" fontId="11" fillId="0" borderId="0" xfId="2" applyNumberFormat="1" applyFont="1" applyFill="1" applyBorder="1" applyAlignment="1" applyProtection="1">
      <alignment vertical="center"/>
    </xf>
    <xf numFmtId="0" fontId="9" fillId="3" borderId="6" xfId="0" applyNumberFormat="1" applyFont="1" applyFill="1" applyBorder="1" applyAlignment="1" applyProtection="1">
      <alignment horizontal="center" vertical="center"/>
    </xf>
    <xf numFmtId="0" fontId="9" fillId="3" borderId="6" xfId="0" applyNumberFormat="1" applyFont="1" applyFill="1" applyBorder="1" applyAlignment="1" applyProtection="1">
      <alignment horizontal="justify" vertical="center" wrapText="1"/>
    </xf>
    <xf numFmtId="4" fontId="9" fillId="3" borderId="6" xfId="0" applyNumberFormat="1" applyFont="1" applyFill="1" applyBorder="1" applyAlignment="1" applyProtection="1">
      <alignment horizontal="right" vertical="center"/>
    </xf>
    <xf numFmtId="164" fontId="9" fillId="3" borderId="6" xfId="0" applyNumberFormat="1" applyFont="1" applyFill="1" applyBorder="1" applyAlignment="1" applyProtection="1">
      <alignment vertical="center"/>
    </xf>
    <xf numFmtId="164" fontId="9" fillId="3" borderId="6" xfId="0" applyNumberFormat="1" applyFont="1" applyFill="1" applyBorder="1" applyAlignment="1" applyProtection="1">
      <alignment horizontal="right" vertical="center"/>
    </xf>
    <xf numFmtId="1" fontId="11" fillId="0" borderId="6" xfId="0" applyNumberFormat="1" applyFont="1" applyFill="1" applyBorder="1" applyAlignment="1" applyProtection="1">
      <alignment horizontal="center" vertical="center"/>
    </xf>
    <xf numFmtId="2" fontId="11" fillId="0" borderId="6" xfId="0" applyNumberFormat="1" applyFont="1" applyFill="1" applyBorder="1" applyAlignment="1" applyProtection="1">
      <alignment horizontal="center" vertical="center"/>
    </xf>
    <xf numFmtId="3" fontId="1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</cellXfs>
  <cellStyles count="7">
    <cellStyle name="Comma 2" xfId="6"/>
    <cellStyle name="Currency 2" xfId="5"/>
    <cellStyle name="Normal" xfId="0" builtinId="0"/>
    <cellStyle name="Normal 14" xfId="2"/>
    <cellStyle name="Normal 2" xfId="4"/>
    <cellStyle name="Normal 2 2" xfId="3"/>
    <cellStyle name="Percent" xfId="1" builtinId="5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2"/>
  <sheetViews>
    <sheetView showGridLines="0" tabSelected="1" zoomScale="85" zoomScaleNormal="85" zoomScaleSheetLayoutView="10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I5" sqref="I5"/>
    </sheetView>
  </sheetViews>
  <sheetFormatPr defaultColWidth="8" defaultRowHeight="15" outlineLevelRow="1" outlineLevelCol="1" x14ac:dyDescent="0.25"/>
  <cols>
    <col min="1" max="1" width="8" style="58" bestFit="1" customWidth="1"/>
    <col min="2" max="2" width="80.7109375" style="72" customWidth="1"/>
    <col min="3" max="3" width="7.7109375" style="57" bestFit="1" customWidth="1"/>
    <col min="4" max="4" width="8.5703125" style="60" bestFit="1" customWidth="1"/>
    <col min="5" max="5" width="18.42578125" style="61" customWidth="1" outlineLevel="1"/>
    <col min="6" max="6" width="18.140625" style="61" customWidth="1" outlineLevel="1"/>
    <col min="7" max="7" width="12.7109375" style="62" bestFit="1" customWidth="1" outlineLevel="1"/>
    <col min="8" max="8" width="2.28515625" style="73" bestFit="1" customWidth="1"/>
    <col min="9" max="16384" width="8" style="74"/>
  </cols>
  <sheetData>
    <row r="1" spans="1:8" s="3" customFormat="1" ht="12.75" x14ac:dyDescent="0.25">
      <c r="A1" s="82"/>
      <c r="B1" s="86" t="s">
        <v>70</v>
      </c>
      <c r="C1" s="86"/>
      <c r="D1" s="86"/>
      <c r="E1" s="86"/>
      <c r="F1" s="86"/>
      <c r="G1" s="87"/>
      <c r="H1" s="2"/>
    </row>
    <row r="2" spans="1:8" s="3" customFormat="1" ht="12.75" x14ac:dyDescent="0.25">
      <c r="A2" s="1"/>
      <c r="B2" s="88" t="s">
        <v>19</v>
      </c>
      <c r="C2" s="88"/>
      <c r="D2" s="88"/>
      <c r="E2" s="88"/>
      <c r="F2" s="88"/>
      <c r="G2" s="89"/>
      <c r="H2" s="2"/>
    </row>
    <row r="3" spans="1:8" s="3" customFormat="1" ht="12.75" x14ac:dyDescent="0.25">
      <c r="A3" s="1"/>
      <c r="B3" s="88" t="s">
        <v>20</v>
      </c>
      <c r="C3" s="88"/>
      <c r="D3" s="88"/>
      <c r="E3" s="88"/>
      <c r="F3" s="88"/>
      <c r="G3" s="89"/>
      <c r="H3" s="2"/>
    </row>
    <row r="4" spans="1:8" s="4" customFormat="1" ht="12.75" x14ac:dyDescent="0.25">
      <c r="A4" s="1"/>
      <c r="D4" s="5"/>
      <c r="E4" s="6"/>
      <c r="F4" s="6"/>
      <c r="G4" s="7"/>
      <c r="H4" s="8"/>
    </row>
    <row r="5" spans="1:8" s="10" customFormat="1" ht="20.25" x14ac:dyDescent="0.25">
      <c r="A5" s="90" t="s">
        <v>71</v>
      </c>
      <c r="B5" s="90"/>
      <c r="C5" s="90"/>
      <c r="D5" s="90"/>
      <c r="E5" s="90"/>
      <c r="F5" s="90"/>
      <c r="G5" s="91"/>
      <c r="H5" s="9"/>
    </row>
    <row r="6" spans="1:8" s="17" customFormat="1" ht="14.25" x14ac:dyDescent="0.25">
      <c r="A6" s="11"/>
      <c r="B6" s="12"/>
      <c r="C6" s="13"/>
      <c r="D6" s="14"/>
      <c r="E6" s="13"/>
      <c r="F6" s="13"/>
      <c r="G6" s="15"/>
      <c r="H6" s="16"/>
    </row>
    <row r="7" spans="1:8" s="24" customFormat="1" ht="12.75" x14ac:dyDescent="0.2">
      <c r="A7" s="18" t="s">
        <v>0</v>
      </c>
      <c r="B7" s="19" t="s">
        <v>1</v>
      </c>
      <c r="C7" s="19" t="s">
        <v>2</v>
      </c>
      <c r="D7" s="20" t="s">
        <v>3</v>
      </c>
      <c r="E7" s="21" t="s">
        <v>4</v>
      </c>
      <c r="F7" s="21" t="s">
        <v>5</v>
      </c>
      <c r="G7" s="22" t="s">
        <v>6</v>
      </c>
      <c r="H7" s="23" t="s">
        <v>7</v>
      </c>
    </row>
    <row r="8" spans="1:8" s="26" customFormat="1" ht="12.75" x14ac:dyDescent="0.25">
      <c r="A8" s="25"/>
      <c r="D8" s="27"/>
      <c r="E8" s="28"/>
      <c r="F8" s="28"/>
      <c r="G8" s="29"/>
      <c r="H8" s="30"/>
    </row>
    <row r="9" spans="1:8" s="17" customFormat="1" ht="15.75" x14ac:dyDescent="0.25">
      <c r="A9" s="75"/>
      <c r="B9" s="76" t="s">
        <v>21</v>
      </c>
      <c r="C9" s="75"/>
      <c r="D9" s="77"/>
      <c r="E9" s="79"/>
      <c r="F9" s="78">
        <f>SUM(F10:F11)</f>
        <v>0</v>
      </c>
      <c r="G9" s="36"/>
      <c r="H9" s="37">
        <f>IF(F9&lt;&gt;0,1,0)</f>
        <v>0</v>
      </c>
    </row>
    <row r="10" spans="1:8" s="17" customFormat="1" outlineLevel="1" x14ac:dyDescent="0.25">
      <c r="A10" s="80">
        <f>1</f>
        <v>1</v>
      </c>
      <c r="B10" s="45" t="s">
        <v>23</v>
      </c>
      <c r="C10" s="47" t="s">
        <v>22</v>
      </c>
      <c r="D10" s="46">
        <v>1</v>
      </c>
      <c r="E10" s="42"/>
      <c r="F10" s="42">
        <f t="shared" ref="F10" si="0">+E10*D10</f>
        <v>0</v>
      </c>
      <c r="G10" s="41"/>
      <c r="H10" s="37">
        <f t="shared" ref="H10:H45" si="1">IF(F10&lt;&gt;0,1,0)</f>
        <v>0</v>
      </c>
    </row>
    <row r="11" spans="1:8" s="17" customFormat="1" outlineLevel="1" x14ac:dyDescent="0.25">
      <c r="A11" s="81"/>
      <c r="B11" s="45"/>
      <c r="C11" s="47"/>
      <c r="D11" s="46"/>
      <c r="E11" s="42"/>
      <c r="F11" s="42"/>
      <c r="G11" s="41"/>
      <c r="H11" s="37">
        <f t="shared" si="1"/>
        <v>0</v>
      </c>
    </row>
    <row r="12" spans="1:8" s="38" customFormat="1" ht="15.75" x14ac:dyDescent="0.25">
      <c r="A12" s="31"/>
      <c r="B12" s="32" t="s">
        <v>13</v>
      </c>
      <c r="C12" s="33"/>
      <c r="D12" s="34"/>
      <c r="E12" s="35"/>
      <c r="F12" s="35">
        <f>SUM(F13:F45)</f>
        <v>0</v>
      </c>
      <c r="G12" s="36"/>
      <c r="H12" s="37">
        <f t="shared" si="1"/>
        <v>0</v>
      </c>
    </row>
    <row r="13" spans="1:8" s="44" customFormat="1" ht="15.75" outlineLevel="1" x14ac:dyDescent="0.25">
      <c r="A13" s="39">
        <f>1</f>
        <v>1</v>
      </c>
      <c r="B13" s="45" t="s">
        <v>8</v>
      </c>
      <c r="C13" s="40" t="s">
        <v>9</v>
      </c>
      <c r="D13" s="46">
        <v>124</v>
      </c>
      <c r="E13" s="42"/>
      <c r="F13" s="42">
        <f t="shared" ref="F13" si="2">+E13*D13</f>
        <v>0</v>
      </c>
      <c r="G13" s="43"/>
      <c r="H13" s="37">
        <f t="shared" si="1"/>
        <v>0</v>
      </c>
    </row>
    <row r="14" spans="1:8" s="44" customFormat="1" ht="15.75" outlineLevel="1" x14ac:dyDescent="0.25">
      <c r="A14" s="39">
        <f t="shared" ref="A14:A44" si="3">+A13+1</f>
        <v>2</v>
      </c>
      <c r="B14" s="45" t="s">
        <v>26</v>
      </c>
      <c r="C14" s="40" t="s">
        <v>9</v>
      </c>
      <c r="D14" s="46">
        <v>478</v>
      </c>
      <c r="E14" s="42"/>
      <c r="F14" s="42">
        <f t="shared" ref="F14:F22" si="4">+E14*D14</f>
        <v>0</v>
      </c>
      <c r="G14" s="43"/>
      <c r="H14" s="37">
        <f t="shared" ref="H14:H22" si="5">IF(F14&lt;&gt;0,1,0)</f>
        <v>0</v>
      </c>
    </row>
    <row r="15" spans="1:8" s="44" customFormat="1" ht="15.75" outlineLevel="1" x14ac:dyDescent="0.25">
      <c r="A15" s="39">
        <f t="shared" si="3"/>
        <v>3</v>
      </c>
      <c r="B15" s="45" t="s">
        <v>25</v>
      </c>
      <c r="C15" s="40" t="s">
        <v>9</v>
      </c>
      <c r="D15" s="46">
        <v>478</v>
      </c>
      <c r="E15" s="42"/>
      <c r="F15" s="42">
        <f t="shared" si="4"/>
        <v>0</v>
      </c>
      <c r="G15" s="43"/>
      <c r="H15" s="37">
        <f t="shared" si="5"/>
        <v>0</v>
      </c>
    </row>
    <row r="16" spans="1:8" s="44" customFormat="1" ht="30" outlineLevel="1" x14ac:dyDescent="0.25">
      <c r="A16" s="39">
        <f t="shared" si="3"/>
        <v>4</v>
      </c>
      <c r="B16" s="45" t="s">
        <v>29</v>
      </c>
      <c r="C16" s="40" t="s">
        <v>10</v>
      </c>
      <c r="D16" s="46">
        <v>16</v>
      </c>
      <c r="E16" s="42"/>
      <c r="F16" s="42">
        <f t="shared" si="4"/>
        <v>0</v>
      </c>
      <c r="G16" s="43"/>
      <c r="H16" s="37">
        <f t="shared" si="5"/>
        <v>0</v>
      </c>
    </row>
    <row r="17" spans="1:8" s="44" customFormat="1" ht="15.75" outlineLevel="1" x14ac:dyDescent="0.25">
      <c r="A17" s="39">
        <f t="shared" si="3"/>
        <v>5</v>
      </c>
      <c r="B17" s="45" t="s">
        <v>24</v>
      </c>
      <c r="C17" s="40" t="s">
        <v>12</v>
      </c>
      <c r="D17" s="46">
        <v>96</v>
      </c>
      <c r="E17" s="42"/>
      <c r="F17" s="42">
        <f t="shared" si="4"/>
        <v>0</v>
      </c>
      <c r="G17" s="43"/>
      <c r="H17" s="37">
        <f t="shared" si="5"/>
        <v>0</v>
      </c>
    </row>
    <row r="18" spans="1:8" s="44" customFormat="1" ht="15.75" outlineLevel="1" x14ac:dyDescent="0.25">
      <c r="A18" s="39">
        <f t="shared" si="3"/>
        <v>6</v>
      </c>
      <c r="B18" s="45" t="s">
        <v>68</v>
      </c>
      <c r="C18" s="40" t="s">
        <v>12</v>
      </c>
      <c r="D18" s="46">
        <v>53</v>
      </c>
      <c r="E18" s="42"/>
      <c r="F18" s="42">
        <f t="shared" ref="F18" si="6">+E18*D18</f>
        <v>0</v>
      </c>
      <c r="G18" s="43"/>
      <c r="H18" s="37">
        <f t="shared" ref="H18" si="7">IF(F18&lt;&gt;0,1,0)</f>
        <v>0</v>
      </c>
    </row>
    <row r="19" spans="1:8" s="44" customFormat="1" ht="15.75" outlineLevel="1" x14ac:dyDescent="0.25">
      <c r="A19" s="39">
        <f>+A18+1</f>
        <v>7</v>
      </c>
      <c r="B19" s="45" t="s">
        <v>44</v>
      </c>
      <c r="C19" s="40" t="s">
        <v>10</v>
      </c>
      <c r="D19" s="46">
        <v>46</v>
      </c>
      <c r="E19" s="42"/>
      <c r="F19" s="42">
        <f t="shared" si="4"/>
        <v>0</v>
      </c>
      <c r="G19" s="43"/>
      <c r="H19" s="37">
        <f t="shared" si="5"/>
        <v>0</v>
      </c>
    </row>
    <row r="20" spans="1:8" s="44" customFormat="1" ht="15.75" outlineLevel="1" x14ac:dyDescent="0.25">
      <c r="A20" s="39">
        <f t="shared" si="3"/>
        <v>8</v>
      </c>
      <c r="B20" s="45" t="s">
        <v>45</v>
      </c>
      <c r="C20" s="40" t="s">
        <v>10</v>
      </c>
      <c r="D20" s="46">
        <v>46</v>
      </c>
      <c r="E20" s="42"/>
      <c r="F20" s="42">
        <f t="shared" si="4"/>
        <v>0</v>
      </c>
      <c r="G20" s="43"/>
      <c r="H20" s="37">
        <f t="shared" si="5"/>
        <v>0</v>
      </c>
    </row>
    <row r="21" spans="1:8" s="44" customFormat="1" ht="15.75" outlineLevel="1" x14ac:dyDescent="0.25">
      <c r="A21" s="39">
        <f t="shared" si="3"/>
        <v>9</v>
      </c>
      <c r="B21" s="45" t="s">
        <v>46</v>
      </c>
      <c r="C21" s="40" t="s">
        <v>10</v>
      </c>
      <c r="D21" s="46">
        <v>46</v>
      </c>
      <c r="E21" s="42"/>
      <c r="F21" s="42">
        <f t="shared" si="4"/>
        <v>0</v>
      </c>
      <c r="G21" s="43"/>
      <c r="H21" s="37">
        <f t="shared" si="5"/>
        <v>0</v>
      </c>
    </row>
    <row r="22" spans="1:8" s="44" customFormat="1" ht="15.75" outlineLevel="1" x14ac:dyDescent="0.25">
      <c r="A22" s="39">
        <f t="shared" si="3"/>
        <v>10</v>
      </c>
      <c r="B22" s="45" t="s">
        <v>47</v>
      </c>
      <c r="C22" s="40" t="s">
        <v>10</v>
      </c>
      <c r="D22" s="46">
        <v>46</v>
      </c>
      <c r="E22" s="42"/>
      <c r="F22" s="42">
        <f t="shared" si="4"/>
        <v>0</v>
      </c>
      <c r="G22" s="43"/>
      <c r="H22" s="37">
        <f t="shared" si="5"/>
        <v>0</v>
      </c>
    </row>
    <row r="23" spans="1:8" s="44" customFormat="1" ht="45" outlineLevel="1" x14ac:dyDescent="0.25">
      <c r="A23" s="39">
        <f t="shared" si="3"/>
        <v>11</v>
      </c>
      <c r="B23" s="45" t="s">
        <v>28</v>
      </c>
      <c r="C23" s="47" t="s">
        <v>10</v>
      </c>
      <c r="D23" s="46">
        <v>10.5</v>
      </c>
      <c r="E23" s="42"/>
      <c r="F23" s="42">
        <f t="shared" ref="F23:F44" si="8">+E23*D23</f>
        <v>0</v>
      </c>
      <c r="G23" s="43"/>
      <c r="H23" s="37">
        <f t="shared" si="1"/>
        <v>0</v>
      </c>
    </row>
    <row r="24" spans="1:8" s="44" customFormat="1" ht="30" outlineLevel="1" x14ac:dyDescent="0.25">
      <c r="A24" s="39">
        <f>+A22+1</f>
        <v>11</v>
      </c>
      <c r="B24" s="45" t="s">
        <v>64</v>
      </c>
      <c r="C24" s="47" t="s">
        <v>9</v>
      </c>
      <c r="D24" s="46">
        <v>478</v>
      </c>
      <c r="E24" s="42"/>
      <c r="F24" s="42">
        <f t="shared" si="8"/>
        <v>0</v>
      </c>
      <c r="G24" s="43"/>
      <c r="H24" s="37">
        <f t="shared" si="1"/>
        <v>0</v>
      </c>
    </row>
    <row r="25" spans="1:8" s="44" customFormat="1" ht="30" outlineLevel="1" x14ac:dyDescent="0.25">
      <c r="A25" s="39">
        <f>+A23+1</f>
        <v>12</v>
      </c>
      <c r="B25" s="45" t="s">
        <v>63</v>
      </c>
      <c r="C25" s="47" t="s">
        <v>9</v>
      </c>
      <c r="D25" s="46">
        <v>478</v>
      </c>
      <c r="E25" s="42"/>
      <c r="F25" s="42">
        <f t="shared" ref="F25" si="9">+E25*D25</f>
        <v>0</v>
      </c>
      <c r="G25" s="43"/>
      <c r="H25" s="37">
        <f t="shared" ref="H25" si="10">IF(F25&lt;&gt;0,1,0)</f>
        <v>0</v>
      </c>
    </row>
    <row r="26" spans="1:8" s="48" customFormat="1" ht="30" outlineLevel="1" x14ac:dyDescent="0.25">
      <c r="A26" s="39">
        <f>+A23+1</f>
        <v>12</v>
      </c>
      <c r="B26" s="45" t="s">
        <v>43</v>
      </c>
      <c r="C26" s="47" t="s">
        <v>9</v>
      </c>
      <c r="D26" s="46">
        <v>478</v>
      </c>
      <c r="E26" s="42"/>
      <c r="F26" s="42">
        <f t="shared" si="8"/>
        <v>0</v>
      </c>
      <c r="G26" s="43"/>
      <c r="H26" s="37">
        <f t="shared" si="1"/>
        <v>0</v>
      </c>
    </row>
    <row r="27" spans="1:8" s="48" customFormat="1" ht="45" outlineLevel="1" x14ac:dyDescent="0.25">
      <c r="A27" s="39">
        <f t="shared" si="3"/>
        <v>13</v>
      </c>
      <c r="B27" s="45" t="s">
        <v>67</v>
      </c>
      <c r="C27" s="47" t="s">
        <v>9</v>
      </c>
      <c r="D27" s="46">
        <v>478</v>
      </c>
      <c r="E27" s="42"/>
      <c r="F27" s="42">
        <f t="shared" si="8"/>
        <v>0</v>
      </c>
      <c r="G27" s="43"/>
      <c r="H27" s="37">
        <f t="shared" si="1"/>
        <v>0</v>
      </c>
    </row>
    <row r="28" spans="1:8" s="44" customFormat="1" ht="30" outlineLevel="1" x14ac:dyDescent="0.25">
      <c r="A28" s="39">
        <f>A27+1</f>
        <v>14</v>
      </c>
      <c r="B28" s="45" t="s">
        <v>56</v>
      </c>
      <c r="C28" s="47" t="s">
        <v>12</v>
      </c>
      <c r="D28" s="46">
        <v>23</v>
      </c>
      <c r="E28" s="42"/>
      <c r="F28" s="42">
        <f t="shared" si="8"/>
        <v>0</v>
      </c>
      <c r="G28" s="43"/>
      <c r="H28" s="37">
        <f t="shared" si="1"/>
        <v>0</v>
      </c>
    </row>
    <row r="29" spans="1:8" s="48" customFormat="1" ht="30" outlineLevel="1" x14ac:dyDescent="0.25">
      <c r="A29" s="39">
        <f t="shared" si="3"/>
        <v>15</v>
      </c>
      <c r="B29" s="45" t="s">
        <v>65</v>
      </c>
      <c r="C29" s="47" t="s">
        <v>12</v>
      </c>
      <c r="D29" s="46">
        <v>94.7</v>
      </c>
      <c r="E29" s="42"/>
      <c r="F29" s="42">
        <f t="shared" si="8"/>
        <v>0</v>
      </c>
      <c r="G29" s="43"/>
      <c r="H29" s="37">
        <f t="shared" si="1"/>
        <v>0</v>
      </c>
    </row>
    <row r="30" spans="1:8" s="48" customFormat="1" ht="30" outlineLevel="1" x14ac:dyDescent="0.25">
      <c r="A30" s="39">
        <f t="shared" si="3"/>
        <v>16</v>
      </c>
      <c r="B30" s="45" t="s">
        <v>27</v>
      </c>
      <c r="C30" s="47" t="s">
        <v>12</v>
      </c>
      <c r="D30" s="46">
        <v>94.7</v>
      </c>
      <c r="E30" s="42"/>
      <c r="F30" s="42">
        <f t="shared" si="8"/>
        <v>0</v>
      </c>
      <c r="G30" s="43"/>
      <c r="H30" s="37">
        <f t="shared" si="1"/>
        <v>0</v>
      </c>
    </row>
    <row r="31" spans="1:8" s="44" customFormat="1" ht="15.75" outlineLevel="1" x14ac:dyDescent="0.25">
      <c r="A31" s="39">
        <f t="shared" si="3"/>
        <v>17</v>
      </c>
      <c r="B31" s="49" t="s">
        <v>66</v>
      </c>
      <c r="C31" s="47" t="s">
        <v>12</v>
      </c>
      <c r="D31" s="46">
        <v>94.7</v>
      </c>
      <c r="E31" s="42"/>
      <c r="F31" s="42">
        <f t="shared" si="8"/>
        <v>0</v>
      </c>
      <c r="G31" s="43"/>
      <c r="H31" s="37">
        <f t="shared" si="1"/>
        <v>0</v>
      </c>
    </row>
    <row r="32" spans="1:8" s="48" customFormat="1" ht="45" outlineLevel="1" x14ac:dyDescent="0.25">
      <c r="A32" s="39">
        <f>+A31+1</f>
        <v>18</v>
      </c>
      <c r="B32" s="45" t="s">
        <v>53</v>
      </c>
      <c r="C32" s="47" t="s">
        <v>12</v>
      </c>
      <c r="D32" s="46">
        <v>94.7</v>
      </c>
      <c r="E32" s="42"/>
      <c r="F32" s="42">
        <f t="shared" si="8"/>
        <v>0</v>
      </c>
      <c r="G32" s="43"/>
      <c r="H32" s="37">
        <f t="shared" si="1"/>
        <v>0</v>
      </c>
    </row>
    <row r="33" spans="1:8" s="48" customFormat="1" ht="48.75" customHeight="1" outlineLevel="1" x14ac:dyDescent="0.25">
      <c r="A33" s="39">
        <f t="shared" si="3"/>
        <v>19</v>
      </c>
      <c r="B33" s="45" t="s">
        <v>59</v>
      </c>
      <c r="C33" s="47" t="s">
        <v>12</v>
      </c>
      <c r="D33" s="46">
        <v>81.93</v>
      </c>
      <c r="E33" s="42"/>
      <c r="F33" s="42">
        <f t="shared" si="8"/>
        <v>0</v>
      </c>
      <c r="G33" s="43"/>
      <c r="H33" s="37">
        <f t="shared" si="1"/>
        <v>0</v>
      </c>
    </row>
    <row r="34" spans="1:8" s="44" customFormat="1" ht="45" outlineLevel="1" x14ac:dyDescent="0.25">
      <c r="A34" s="39">
        <f t="shared" si="3"/>
        <v>20</v>
      </c>
      <c r="B34" s="45" t="s">
        <v>57</v>
      </c>
      <c r="C34" s="47" t="s">
        <v>12</v>
      </c>
      <c r="D34" s="46">
        <v>96</v>
      </c>
      <c r="E34" s="42"/>
      <c r="F34" s="42">
        <f t="shared" si="8"/>
        <v>0</v>
      </c>
      <c r="G34" s="43"/>
      <c r="H34" s="37">
        <f t="shared" si="1"/>
        <v>0</v>
      </c>
    </row>
    <row r="35" spans="1:8" s="44" customFormat="1" ht="45" outlineLevel="1" x14ac:dyDescent="0.25">
      <c r="A35" s="39">
        <f t="shared" si="3"/>
        <v>21</v>
      </c>
      <c r="B35" s="45" t="s">
        <v>52</v>
      </c>
      <c r="C35" s="47" t="s">
        <v>12</v>
      </c>
      <c r="D35" s="46">
        <v>96</v>
      </c>
      <c r="E35" s="42"/>
      <c r="F35" s="42">
        <f t="shared" si="8"/>
        <v>0</v>
      </c>
      <c r="G35" s="43"/>
      <c r="H35" s="37">
        <f t="shared" si="1"/>
        <v>0</v>
      </c>
    </row>
    <row r="36" spans="1:8" s="44" customFormat="1" ht="45" outlineLevel="1" x14ac:dyDescent="0.25">
      <c r="A36" s="39">
        <f t="shared" si="3"/>
        <v>22</v>
      </c>
      <c r="B36" s="45" t="s">
        <v>51</v>
      </c>
      <c r="C36" s="47" t="s">
        <v>12</v>
      </c>
      <c r="D36" s="46">
        <v>96</v>
      </c>
      <c r="E36" s="42"/>
      <c r="F36" s="42">
        <f t="shared" si="8"/>
        <v>0</v>
      </c>
      <c r="G36" s="43"/>
      <c r="H36" s="37">
        <f t="shared" si="1"/>
        <v>0</v>
      </c>
    </row>
    <row r="37" spans="1:8" s="44" customFormat="1" ht="30" outlineLevel="1" x14ac:dyDescent="0.25">
      <c r="A37" s="39">
        <f t="shared" si="3"/>
        <v>23</v>
      </c>
      <c r="B37" s="45" t="s">
        <v>50</v>
      </c>
      <c r="C37" s="47" t="s">
        <v>11</v>
      </c>
      <c r="D37" s="46">
        <v>8</v>
      </c>
      <c r="E37" s="42"/>
      <c r="F37" s="42">
        <f t="shared" si="8"/>
        <v>0</v>
      </c>
      <c r="G37" s="43"/>
      <c r="H37" s="37">
        <f t="shared" si="1"/>
        <v>0</v>
      </c>
    </row>
    <row r="38" spans="1:8" s="44" customFormat="1" ht="30" outlineLevel="1" x14ac:dyDescent="0.25">
      <c r="A38" s="39">
        <f>+A37+1</f>
        <v>24</v>
      </c>
      <c r="B38" s="45" t="s">
        <v>60</v>
      </c>
      <c r="C38" s="47" t="s">
        <v>11</v>
      </c>
      <c r="D38" s="46">
        <v>8</v>
      </c>
      <c r="E38" s="42"/>
      <c r="F38" s="42">
        <f t="shared" si="8"/>
        <v>0</v>
      </c>
      <c r="G38" s="43"/>
      <c r="H38" s="37">
        <f t="shared" si="1"/>
        <v>0</v>
      </c>
    </row>
    <row r="39" spans="1:8" s="48" customFormat="1" ht="30" outlineLevel="1" x14ac:dyDescent="0.25">
      <c r="A39" s="39">
        <f t="shared" si="3"/>
        <v>25</v>
      </c>
      <c r="B39" s="45" t="s">
        <v>54</v>
      </c>
      <c r="C39" s="47" t="s">
        <v>9</v>
      </c>
      <c r="D39" s="46">
        <v>20</v>
      </c>
      <c r="E39" s="42"/>
      <c r="F39" s="42">
        <f t="shared" si="8"/>
        <v>0</v>
      </c>
      <c r="G39" s="43"/>
      <c r="H39" s="37">
        <f t="shared" si="1"/>
        <v>0</v>
      </c>
    </row>
    <row r="40" spans="1:8" s="48" customFormat="1" ht="15.75" outlineLevel="1" x14ac:dyDescent="0.25">
      <c r="A40" s="39">
        <f t="shared" si="3"/>
        <v>26</v>
      </c>
      <c r="B40" s="45" t="s">
        <v>14</v>
      </c>
      <c r="C40" s="47" t="s">
        <v>11</v>
      </c>
      <c r="D40" s="46">
        <v>2</v>
      </c>
      <c r="E40" s="42"/>
      <c r="F40" s="42">
        <f t="shared" si="8"/>
        <v>0</v>
      </c>
      <c r="G40" s="43"/>
      <c r="H40" s="37">
        <f t="shared" si="1"/>
        <v>0</v>
      </c>
    </row>
    <row r="41" spans="1:8" s="48" customFormat="1" ht="15.75" outlineLevel="1" x14ac:dyDescent="0.25">
      <c r="A41" s="39">
        <f t="shared" si="3"/>
        <v>27</v>
      </c>
      <c r="B41" s="45" t="s">
        <v>49</v>
      </c>
      <c r="C41" s="47" t="s">
        <v>10</v>
      </c>
      <c r="D41" s="46">
        <v>3</v>
      </c>
      <c r="E41" s="42"/>
      <c r="F41" s="42">
        <f t="shared" si="8"/>
        <v>0</v>
      </c>
      <c r="G41" s="43"/>
      <c r="H41" s="37">
        <f t="shared" si="1"/>
        <v>0</v>
      </c>
    </row>
    <row r="42" spans="1:8" s="44" customFormat="1" ht="30" outlineLevel="1" x14ac:dyDescent="0.25">
      <c r="A42" s="39">
        <f t="shared" si="3"/>
        <v>28</v>
      </c>
      <c r="B42" s="49" t="s">
        <v>61</v>
      </c>
      <c r="C42" s="47" t="s">
        <v>9</v>
      </c>
      <c r="D42" s="46">
        <v>8.8000000000000007</v>
      </c>
      <c r="E42" s="42"/>
      <c r="F42" s="42">
        <f t="shared" si="8"/>
        <v>0</v>
      </c>
      <c r="G42" s="43"/>
      <c r="H42" s="37">
        <f t="shared" si="1"/>
        <v>0</v>
      </c>
    </row>
    <row r="43" spans="1:8" s="44" customFormat="1" ht="15.75" outlineLevel="1" x14ac:dyDescent="0.25">
      <c r="A43" s="39">
        <f t="shared" si="3"/>
        <v>29</v>
      </c>
      <c r="B43" s="49" t="s">
        <v>48</v>
      </c>
      <c r="C43" s="47" t="s">
        <v>11</v>
      </c>
      <c r="D43" s="46">
        <v>2</v>
      </c>
      <c r="E43" s="42"/>
      <c r="F43" s="42">
        <f t="shared" si="8"/>
        <v>0</v>
      </c>
      <c r="G43" s="43"/>
      <c r="H43" s="37">
        <f t="shared" si="1"/>
        <v>0</v>
      </c>
    </row>
    <row r="44" spans="1:8" s="44" customFormat="1" ht="30" outlineLevel="1" x14ac:dyDescent="0.25">
      <c r="A44" s="39">
        <f t="shared" si="3"/>
        <v>30</v>
      </c>
      <c r="B44" s="49" t="s">
        <v>55</v>
      </c>
      <c r="C44" s="47" t="s">
        <v>11</v>
      </c>
      <c r="D44" s="46">
        <v>2</v>
      </c>
      <c r="E44" s="42"/>
      <c r="F44" s="42">
        <f t="shared" si="8"/>
        <v>0</v>
      </c>
      <c r="G44" s="43"/>
      <c r="H44" s="37">
        <f t="shared" si="1"/>
        <v>0</v>
      </c>
    </row>
    <row r="45" spans="1:8" s="44" customFormat="1" ht="15.75" outlineLevel="1" x14ac:dyDescent="0.25">
      <c r="A45" s="39"/>
      <c r="B45" s="49"/>
      <c r="C45" s="47"/>
      <c r="D45" s="46"/>
      <c r="E45" s="42"/>
      <c r="F45" s="42"/>
      <c r="G45" s="50"/>
      <c r="H45" s="37">
        <f t="shared" si="1"/>
        <v>0</v>
      </c>
    </row>
    <row r="46" spans="1:8" s="44" customFormat="1" ht="15.75" outlineLevel="1" x14ac:dyDescent="0.25">
      <c r="A46" s="39"/>
      <c r="B46" s="49"/>
      <c r="C46" s="47"/>
      <c r="D46" s="46"/>
      <c r="E46" s="42"/>
      <c r="F46" s="42"/>
      <c r="G46" s="50"/>
      <c r="H46" s="37">
        <f t="shared" ref="H46" si="11">IF(F46&lt;&gt;0,1,0)</f>
        <v>0</v>
      </c>
    </row>
    <row r="47" spans="1:8" s="17" customFormat="1" ht="15.75" x14ac:dyDescent="0.25">
      <c r="A47" s="75"/>
      <c r="B47" s="76" t="s">
        <v>30</v>
      </c>
      <c r="C47" s="75"/>
      <c r="D47" s="77"/>
      <c r="E47" s="79"/>
      <c r="F47" s="78">
        <f>SUM(F48:F62)</f>
        <v>0</v>
      </c>
      <c r="G47" s="36"/>
      <c r="H47" s="37">
        <f>IF(F47&lt;&gt;0,1,0)</f>
        <v>0</v>
      </c>
    </row>
    <row r="48" spans="1:8" s="17" customFormat="1" ht="45" outlineLevel="1" x14ac:dyDescent="0.25">
      <c r="A48" s="80">
        <f t="shared" ref="A48:A61" si="12">+A47+1</f>
        <v>1</v>
      </c>
      <c r="B48" s="45" t="s">
        <v>31</v>
      </c>
      <c r="C48" s="47" t="s">
        <v>11</v>
      </c>
      <c r="D48" s="46">
        <v>1</v>
      </c>
      <c r="E48" s="42"/>
      <c r="F48" s="42">
        <f t="shared" ref="F48:F57" si="13">+E48*D48</f>
        <v>0</v>
      </c>
      <c r="G48" s="41"/>
      <c r="H48" s="37">
        <f t="shared" ref="H48:H62" si="14">IF(F48&lt;&gt;0,1,0)</f>
        <v>0</v>
      </c>
    </row>
    <row r="49" spans="1:8" s="17" customFormat="1" outlineLevel="1" x14ac:dyDescent="0.25">
      <c r="A49" s="80">
        <f t="shared" si="12"/>
        <v>2</v>
      </c>
      <c r="B49" s="45" t="s">
        <v>32</v>
      </c>
      <c r="C49" s="47" t="s">
        <v>11</v>
      </c>
      <c r="D49" s="46">
        <v>2</v>
      </c>
      <c r="E49" s="42"/>
      <c r="F49" s="42">
        <f t="shared" si="13"/>
        <v>0</v>
      </c>
      <c r="G49" s="41"/>
      <c r="H49" s="37">
        <f t="shared" si="14"/>
        <v>0</v>
      </c>
    </row>
    <row r="50" spans="1:8" s="17" customFormat="1" outlineLevel="1" x14ac:dyDescent="0.25">
      <c r="A50" s="80">
        <f t="shared" si="12"/>
        <v>3</v>
      </c>
      <c r="B50" s="45" t="s">
        <v>33</v>
      </c>
      <c r="C50" s="47" t="s">
        <v>11</v>
      </c>
      <c r="D50" s="46">
        <v>2</v>
      </c>
      <c r="E50" s="42"/>
      <c r="F50" s="42">
        <f t="shared" si="13"/>
        <v>0</v>
      </c>
      <c r="G50" s="41"/>
      <c r="H50" s="37">
        <f t="shared" si="14"/>
        <v>0</v>
      </c>
    </row>
    <row r="51" spans="1:8" s="17" customFormat="1" outlineLevel="1" x14ac:dyDescent="0.25">
      <c r="A51" s="80">
        <f t="shared" si="12"/>
        <v>4</v>
      </c>
      <c r="B51" s="45" t="s">
        <v>34</v>
      </c>
      <c r="C51" s="47" t="s">
        <v>12</v>
      </c>
      <c r="D51" s="46">
        <v>11</v>
      </c>
      <c r="E51" s="42"/>
      <c r="F51" s="42">
        <f t="shared" si="13"/>
        <v>0</v>
      </c>
      <c r="G51" s="41"/>
      <c r="H51" s="37">
        <f t="shared" si="14"/>
        <v>0</v>
      </c>
    </row>
    <row r="52" spans="1:8" s="17" customFormat="1" outlineLevel="1" x14ac:dyDescent="0.25">
      <c r="A52" s="80">
        <f t="shared" si="12"/>
        <v>5</v>
      </c>
      <c r="B52" s="45" t="s">
        <v>35</v>
      </c>
      <c r="C52" s="47" t="s">
        <v>12</v>
      </c>
      <c r="D52" s="46">
        <v>11</v>
      </c>
      <c r="E52" s="42"/>
      <c r="F52" s="42">
        <f t="shared" si="13"/>
        <v>0</v>
      </c>
      <c r="G52" s="41"/>
      <c r="H52" s="37">
        <f t="shared" si="14"/>
        <v>0</v>
      </c>
    </row>
    <row r="53" spans="1:8" s="17" customFormat="1" outlineLevel="1" x14ac:dyDescent="0.25">
      <c r="A53" s="80">
        <f t="shared" si="12"/>
        <v>6</v>
      </c>
      <c r="B53" s="45" t="s">
        <v>36</v>
      </c>
      <c r="C53" s="47" t="s">
        <v>11</v>
      </c>
      <c r="D53" s="46">
        <v>5</v>
      </c>
      <c r="E53" s="42"/>
      <c r="F53" s="42">
        <f t="shared" si="13"/>
        <v>0</v>
      </c>
      <c r="G53" s="41"/>
      <c r="H53" s="37">
        <f t="shared" si="14"/>
        <v>0</v>
      </c>
    </row>
    <row r="54" spans="1:8" s="17" customFormat="1" outlineLevel="1" x14ac:dyDescent="0.25">
      <c r="A54" s="80">
        <f t="shared" si="12"/>
        <v>7</v>
      </c>
      <c r="B54" s="45" t="s">
        <v>37</v>
      </c>
      <c r="C54" s="47" t="s">
        <v>11</v>
      </c>
      <c r="D54" s="46">
        <v>1</v>
      </c>
      <c r="E54" s="42"/>
      <c r="F54" s="42">
        <f t="shared" si="13"/>
        <v>0</v>
      </c>
      <c r="G54" s="41"/>
      <c r="H54" s="37">
        <f t="shared" si="14"/>
        <v>0</v>
      </c>
    </row>
    <row r="55" spans="1:8" s="17" customFormat="1" outlineLevel="1" x14ac:dyDescent="0.25">
      <c r="A55" s="80">
        <f t="shared" si="12"/>
        <v>8</v>
      </c>
      <c r="B55" s="45" t="s">
        <v>38</v>
      </c>
      <c r="C55" s="47" t="s">
        <v>11</v>
      </c>
      <c r="D55" s="46">
        <v>1</v>
      </c>
      <c r="E55" s="42"/>
      <c r="F55" s="42">
        <f t="shared" si="13"/>
        <v>0</v>
      </c>
      <c r="G55" s="41"/>
      <c r="H55" s="37">
        <f t="shared" si="14"/>
        <v>0</v>
      </c>
    </row>
    <row r="56" spans="1:8" s="17" customFormat="1" outlineLevel="1" x14ac:dyDescent="0.25">
      <c r="A56" s="80">
        <f t="shared" si="12"/>
        <v>9</v>
      </c>
      <c r="B56" s="45" t="s">
        <v>39</v>
      </c>
      <c r="C56" s="47" t="s">
        <v>12</v>
      </c>
      <c r="D56" s="46">
        <v>50</v>
      </c>
      <c r="E56" s="42"/>
      <c r="F56" s="42">
        <f t="shared" si="13"/>
        <v>0</v>
      </c>
      <c r="G56" s="41"/>
      <c r="H56" s="37">
        <f t="shared" si="14"/>
        <v>0</v>
      </c>
    </row>
    <row r="57" spans="1:8" s="17" customFormat="1" outlineLevel="1" x14ac:dyDescent="0.25">
      <c r="A57" s="80">
        <f t="shared" si="12"/>
        <v>10</v>
      </c>
      <c r="B57" s="45" t="s">
        <v>40</v>
      </c>
      <c r="C57" s="47" t="s">
        <v>12</v>
      </c>
      <c r="D57" s="46">
        <v>12</v>
      </c>
      <c r="E57" s="42"/>
      <c r="F57" s="42">
        <f t="shared" si="13"/>
        <v>0</v>
      </c>
      <c r="G57" s="41"/>
      <c r="H57" s="37">
        <f t="shared" si="14"/>
        <v>0</v>
      </c>
    </row>
    <row r="58" spans="1:8" s="17" customFormat="1" outlineLevel="1" x14ac:dyDescent="0.25">
      <c r="A58" s="80">
        <f t="shared" si="12"/>
        <v>11</v>
      </c>
      <c r="B58" s="45" t="s">
        <v>41</v>
      </c>
      <c r="C58" s="47" t="s">
        <v>12</v>
      </c>
      <c r="D58" s="46">
        <v>50</v>
      </c>
      <c r="E58" s="42"/>
      <c r="F58" s="42">
        <f t="shared" ref="F58:F61" si="15">+E58*D58</f>
        <v>0</v>
      </c>
      <c r="G58" s="41"/>
      <c r="H58" s="37">
        <f t="shared" ref="H58:H61" si="16">IF(F58&lt;&gt;0,1,0)</f>
        <v>0</v>
      </c>
    </row>
    <row r="59" spans="1:8" s="17" customFormat="1" outlineLevel="1" x14ac:dyDescent="0.25">
      <c r="A59" s="80">
        <f t="shared" si="12"/>
        <v>12</v>
      </c>
      <c r="B59" s="45" t="s">
        <v>69</v>
      </c>
      <c r="C59" s="47" t="s">
        <v>11</v>
      </c>
      <c r="D59" s="46">
        <v>25</v>
      </c>
      <c r="E59" s="42"/>
      <c r="F59" s="42">
        <f t="shared" si="15"/>
        <v>0</v>
      </c>
      <c r="G59" s="41"/>
      <c r="H59" s="37">
        <f t="shared" si="16"/>
        <v>0</v>
      </c>
    </row>
    <row r="60" spans="1:8" s="17" customFormat="1" outlineLevel="1" x14ac:dyDescent="0.25">
      <c r="A60" s="80">
        <f t="shared" si="12"/>
        <v>13</v>
      </c>
      <c r="B60" s="45" t="s">
        <v>42</v>
      </c>
      <c r="C60" s="47" t="s">
        <v>11</v>
      </c>
      <c r="D60" s="46">
        <v>1</v>
      </c>
      <c r="E60" s="42"/>
      <c r="F60" s="42">
        <f t="shared" si="15"/>
        <v>0</v>
      </c>
      <c r="G60" s="41"/>
      <c r="H60" s="37">
        <f t="shared" si="16"/>
        <v>0</v>
      </c>
    </row>
    <row r="61" spans="1:8" s="17" customFormat="1" outlineLevel="1" x14ac:dyDescent="0.25">
      <c r="A61" s="80">
        <f t="shared" si="12"/>
        <v>14</v>
      </c>
      <c r="B61" s="45" t="s">
        <v>58</v>
      </c>
      <c r="C61" s="47" t="s">
        <v>11</v>
      </c>
      <c r="D61" s="46">
        <v>1</v>
      </c>
      <c r="E61" s="42"/>
      <c r="F61" s="42">
        <f t="shared" si="15"/>
        <v>0</v>
      </c>
      <c r="G61" s="41"/>
      <c r="H61" s="37">
        <f t="shared" si="16"/>
        <v>0</v>
      </c>
    </row>
    <row r="62" spans="1:8" s="17" customFormat="1" outlineLevel="1" x14ac:dyDescent="0.25">
      <c r="A62" s="81"/>
      <c r="B62" s="45"/>
      <c r="C62" s="47"/>
      <c r="D62" s="46"/>
      <c r="E62" s="42"/>
      <c r="F62" s="42"/>
      <c r="G62" s="41"/>
      <c r="H62" s="37">
        <f t="shared" si="14"/>
        <v>0</v>
      </c>
    </row>
    <row r="63" spans="1:8" s="48" customFormat="1" ht="15.75" x14ac:dyDescent="0.25">
      <c r="A63" s="51"/>
      <c r="B63" s="52"/>
      <c r="C63" s="53"/>
      <c r="D63" s="54"/>
      <c r="E63" s="55"/>
      <c r="F63" s="55"/>
      <c r="G63" s="56"/>
      <c r="H63" s="37">
        <f t="shared" ref="H63:H68" si="17">IF(F63&lt;&gt;0,1,0)</f>
        <v>0</v>
      </c>
    </row>
    <row r="64" spans="1:8" s="57" customFormat="1" ht="23.25" x14ac:dyDescent="0.25">
      <c r="A64" s="85" t="s">
        <v>15</v>
      </c>
      <c r="B64" s="85"/>
      <c r="C64" s="85"/>
      <c r="D64" s="85"/>
      <c r="E64" s="85"/>
      <c r="F64" s="85"/>
      <c r="G64" s="85"/>
      <c r="H64" s="37">
        <f t="shared" si="17"/>
        <v>0</v>
      </c>
    </row>
    <row r="65" spans="1:8" s="48" customFormat="1" ht="15.75" x14ac:dyDescent="0.25">
      <c r="A65" s="58"/>
      <c r="B65" s="59"/>
      <c r="C65" s="57"/>
      <c r="D65" s="60"/>
      <c r="E65" s="61"/>
      <c r="F65" s="61"/>
      <c r="G65" s="62"/>
      <c r="H65" s="37">
        <f t="shared" si="17"/>
        <v>0</v>
      </c>
    </row>
    <row r="66" spans="1:8" s="69" customFormat="1" ht="15.75" x14ac:dyDescent="0.25">
      <c r="A66" s="63"/>
      <c r="B66" s="64" t="s">
        <v>16</v>
      </c>
      <c r="C66" s="65"/>
      <c r="D66" s="66"/>
      <c r="E66" s="67"/>
      <c r="F66" s="67">
        <f>SUM(F9:F62)/2</f>
        <v>0</v>
      </c>
      <c r="G66" s="68"/>
      <c r="H66" s="37">
        <f t="shared" si="17"/>
        <v>0</v>
      </c>
    </row>
    <row r="67" spans="1:8" s="48" customFormat="1" ht="15.75" x14ac:dyDescent="0.25">
      <c r="A67" s="58"/>
      <c r="B67" s="70" t="s">
        <v>17</v>
      </c>
      <c r="C67" s="57"/>
      <c r="D67" s="60"/>
      <c r="E67" s="61"/>
      <c r="F67" s="71">
        <f>+F66*0.2</f>
        <v>0</v>
      </c>
      <c r="G67" s="62"/>
      <c r="H67" s="37">
        <f t="shared" si="17"/>
        <v>0</v>
      </c>
    </row>
    <row r="68" spans="1:8" s="69" customFormat="1" ht="15.75" x14ac:dyDescent="0.25">
      <c r="A68" s="63"/>
      <c r="B68" s="64" t="s">
        <v>18</v>
      </c>
      <c r="C68" s="65"/>
      <c r="D68" s="66"/>
      <c r="E68" s="67"/>
      <c r="F68" s="67">
        <f>+F67+F66</f>
        <v>0</v>
      </c>
      <c r="G68" s="68"/>
      <c r="H68" s="37">
        <f t="shared" si="17"/>
        <v>0</v>
      </c>
    </row>
    <row r="70" spans="1:8" x14ac:dyDescent="0.25">
      <c r="A70" s="83" t="s">
        <v>62</v>
      </c>
      <c r="B70" s="83"/>
      <c r="C70" s="83"/>
      <c r="D70" s="83"/>
      <c r="E70" s="83"/>
      <c r="F70" s="83"/>
      <c r="G70" s="84"/>
    </row>
    <row r="71" spans="1:8" x14ac:dyDescent="0.25">
      <c r="A71" s="83"/>
      <c r="B71" s="83"/>
      <c r="C71" s="83"/>
      <c r="D71" s="83"/>
      <c r="E71" s="83"/>
      <c r="F71" s="83"/>
      <c r="G71" s="84"/>
    </row>
    <row r="72" spans="1:8" x14ac:dyDescent="0.25">
      <c r="A72" s="83"/>
      <c r="B72" s="83"/>
      <c r="C72" s="83"/>
      <c r="D72" s="83"/>
      <c r="E72" s="83"/>
      <c r="F72" s="83"/>
      <c r="G72" s="84"/>
    </row>
    <row r="73" spans="1:8" x14ac:dyDescent="0.25">
      <c r="A73" s="83"/>
      <c r="B73" s="83"/>
      <c r="C73" s="83"/>
      <c r="D73" s="83"/>
      <c r="E73" s="83"/>
      <c r="F73" s="83"/>
      <c r="G73" s="84"/>
    </row>
    <row r="74" spans="1:8" x14ac:dyDescent="0.25">
      <c r="A74" s="83"/>
      <c r="B74" s="83"/>
      <c r="C74" s="83"/>
      <c r="D74" s="83"/>
      <c r="E74" s="83"/>
      <c r="F74" s="83"/>
      <c r="G74" s="84"/>
    </row>
    <row r="75" spans="1:8" x14ac:dyDescent="0.25">
      <c r="A75" s="83"/>
      <c r="B75" s="83"/>
      <c r="C75" s="83"/>
      <c r="D75" s="83"/>
      <c r="E75" s="83"/>
      <c r="F75" s="83"/>
      <c r="G75" s="84"/>
    </row>
    <row r="76" spans="1:8" x14ac:dyDescent="0.25">
      <c r="A76" s="83"/>
      <c r="B76" s="83"/>
      <c r="C76" s="83"/>
      <c r="D76" s="83"/>
      <c r="E76" s="83"/>
      <c r="F76" s="83"/>
      <c r="G76" s="84"/>
    </row>
    <row r="77" spans="1:8" x14ac:dyDescent="0.25">
      <c r="A77" s="83"/>
      <c r="B77" s="83"/>
      <c r="C77" s="83"/>
      <c r="D77" s="83"/>
      <c r="E77" s="83"/>
      <c r="F77" s="83"/>
      <c r="G77" s="84"/>
    </row>
    <row r="78" spans="1:8" x14ac:dyDescent="0.25">
      <c r="A78" s="83"/>
      <c r="B78" s="83"/>
      <c r="C78" s="83"/>
      <c r="D78" s="83"/>
      <c r="E78" s="83"/>
      <c r="F78" s="83"/>
      <c r="G78" s="84"/>
    </row>
    <row r="79" spans="1:8" x14ac:dyDescent="0.25">
      <c r="A79" s="83"/>
      <c r="B79" s="83"/>
      <c r="C79" s="83"/>
      <c r="D79" s="83"/>
      <c r="E79" s="83"/>
      <c r="F79" s="83"/>
      <c r="G79" s="84"/>
    </row>
    <row r="80" spans="1:8" x14ac:dyDescent="0.25">
      <c r="A80" s="83"/>
      <c r="B80" s="83"/>
      <c r="C80" s="83"/>
      <c r="D80" s="83"/>
      <c r="E80" s="83"/>
      <c r="F80" s="83"/>
      <c r="G80" s="84"/>
    </row>
    <row r="81" spans="1:7" x14ac:dyDescent="0.25">
      <c r="A81" s="83"/>
      <c r="B81" s="83"/>
      <c r="C81" s="83"/>
      <c r="D81" s="83"/>
      <c r="E81" s="83"/>
      <c r="F81" s="83"/>
      <c r="G81" s="84"/>
    </row>
    <row r="82" spans="1:7" x14ac:dyDescent="0.25">
      <c r="A82" s="83"/>
      <c r="B82" s="83"/>
      <c r="C82" s="83"/>
      <c r="D82" s="83"/>
      <c r="E82" s="83"/>
      <c r="F82" s="83"/>
      <c r="G82" s="84"/>
    </row>
  </sheetData>
  <autoFilter ref="A8:H68"/>
  <mergeCells count="6">
    <mergeCell ref="A70:G82"/>
    <mergeCell ref="A64:G64"/>
    <mergeCell ref="B1:G1"/>
    <mergeCell ref="B2:G2"/>
    <mergeCell ref="B3:G3"/>
    <mergeCell ref="A5:G5"/>
  </mergeCells>
  <printOptions horizontalCentered="1"/>
  <pageMargins left="0.78740157480314965" right="0.19685039370078741" top="0.19685039370078741" bottom="0.39370078740157483" header="0" footer="0.19685039370078741"/>
  <pageSetup paperSize="9" scale="88" fitToHeight="100" orientation="landscape" r:id="rId1"/>
  <headerFooter>
    <oddFooter>&amp;R&amp;"Calibri,Bold"&amp;8&amp;P/&amp;N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KS</vt:lpstr>
      <vt:lpstr>KS!Print_Area</vt:lpstr>
      <vt:lpstr>KS!Print_Titles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</dc:creator>
  <cp:lastModifiedBy>Anna Rupenova</cp:lastModifiedBy>
  <cp:lastPrinted>2017-11-15T09:24:47Z</cp:lastPrinted>
  <dcterms:created xsi:type="dcterms:W3CDTF">2015-04-16T09:37:28Z</dcterms:created>
  <dcterms:modified xsi:type="dcterms:W3CDTF">2017-11-15T09:25:30Z</dcterms:modified>
</cp:coreProperties>
</file>